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cac8c73f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ращения" sheetId="1" r:id="R53d4a90f68ab40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 hh:mm"/>
    <x:numFmt numFmtId="201" formatCode="0"/>
    <x:numFmt numFmtId="202" formatCode="0.0"/>
  </x:numFmts>
  <x:fonts count="8">
    <x:font>
      <x:sz val="11"/>
      <x:name val="Carlito"/>
    </x:font>
    <x:font>
      <x:sz val="10"/>
      <x:color rgb="FF263C32"/>
      <x:name val="Arial"/>
    </x:font>
    <x:font>
      <x:b/>
      <x:sz val="16"/>
      <x:color rgb="FF214C3D"/>
      <x:name val="Arial"/>
    </x:font>
    <x:font>
      <x:i/>
      <x:sz val="10"/>
      <x:color rgb="FF6C776D"/>
      <x:name val="Arial"/>
    </x:font>
    <x:font>
      <x:b/>
      <x:sz val="14"/>
      <x:color rgb="FF214C3D"/>
      <x:name val="Arial"/>
    </x:font>
    <x:font>
      <x:b/>
      <x:sz val="10"/>
      <x:color rgb="FFFFFFFF"/>
      <x:name val="Arial"/>
    </x:font>
    <x:font>
      <x:b/>
      <x:sz val="10"/>
      <x:color rgb="FF214C3D"/>
      <x:name val="Arial"/>
    </x:font>
    <x:font>
      <x:sz val="10"/>
      <x:color rgb="FF6C776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AF8F2"/>
      </x:patternFill>
    </x:fill>
    <x:fill>
      <x:patternFill patternType="solid">
        <x:fgColor rgb="FFFFF0C4"/>
      </x:patternFill>
    </x:fill>
    <x:fill>
      <x:patternFill patternType="solid">
        <x:fgColor rgb="FF214C3D"/>
      </x:patternFill>
    </x:fill>
    <x:fill>
      <x:patternFill patternType="solid">
        <x:fgColor rgb="FFFFF9E8"/>
      </x:patternFill>
    </x:fill>
    <x:fill>
      <x:patternFill patternType="solid">
        <x:fgColor rgb="FFEAEF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200" fontId="1" fillId="5" borderId="0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A3825"/>
      </x:font>
      <x:fill>
        <x:patternFill patternType="solid">
          <x:bgColor rgb="FFF7DAD0"/>
        </x:patternFill>
      </x:fill>
    </x:dxf>
    <x:dxf>
      <x:font>
        <x:color rgb="FF695221"/>
      </x:font>
      <x:fill>
        <x:patternFill patternType="solid">
          <x:bgColor rgb="FFF4E8BB"/>
        </x:patternFill>
      </x:fill>
    </x:dxf>
    <x:dxf>
      <x:font>
        <x:b/>
        <x:color rgb="FF8A3825"/>
      </x:font>
      <x:fill>
        <x:patternFill patternType="solid">
          <x:bgColor rgb="FFF7DA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58b2886ce4ee9" /><Relationship Type="http://schemas.openxmlformats.org/officeDocument/2006/relationships/theme" Target="/xl/theme/theme1.xml" Id="R94ad862da1ff44fe" /><Relationship Type="http://schemas.openxmlformats.org/officeDocument/2006/relationships/sharedStrings" Target="/xl/sharedStrings.xml" Id="R886961c9049848d3" /><Relationship Type="http://schemas.openxmlformats.org/officeDocument/2006/relationships/worksheet" Target="/xl/worksheets/sheet1.xml" Id="R53d4a90f68ab4091" /></Relationships>
</file>

<file path=xl/tables/table1.xml><?xml version="1.0" encoding="utf-8"?>
<x:table xmlns:x="http://schemas.openxmlformats.org/spreadsheetml/2006/main" id="1" name="SupportCases" displayName="SupportCases" ref="A11:K23" headerRowCount="1" totalsRowCount="0" totalsRowShown="0">
  <x:autoFilter ref="A11:K23"/>
  <x:tableColumns count="11">
    <x:tableColumn id="1" name="ID"/>
    <x:tableColumn id="2" name="Поступило"/>
    <x:tableColumn id="3" name="Канал"/>
    <x:tableColumn id="4" name="Тема обращения"/>
    <x:tableColumn id="5" name="Приоритет"/>
    <x:tableColumn id="6" name="Статус"/>
    <x:tableColumn id="7" name="Исполнитель"/>
    <x:tableColumn id="8" name="Следующий срок"/>
    <x:tableColumn id="9" name="Следующее действие"/>
    <x:tableColumn id="10" name="Контроль срока"/>
    <x:tableColumn id="11" name="Часов до сро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a6526c7c804495" /></Relationships>
</file>

<file path=xl/worksheets/sheet1.xml><?xml version="1.0" encoding="utf-8"?>
<x:worksheet xmlns:x="http://schemas.openxmlformats.org/spreadsheetml/2006/main">
  <x:sheetPr>
    <x:tabColor rgb="FF214C3D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3" hidden="0" customWidth="1"/>
    <x:col min="2" max="2" width="20" hidden="0" customWidth="1"/>
    <x:col min="3" max="3" width="14" hidden="0" customWidth="1"/>
    <x:col min="4" max="4" width="34" hidden="0" customWidth="1"/>
    <x:col min="5" max="5" width="14" hidden="0" customWidth="1"/>
    <x:col min="6" max="6" width="19" hidden="0" customWidth="1"/>
    <x:col min="7" max="7" width="16" hidden="0" customWidth="1"/>
    <x:col min="8" max="8" width="20" hidden="0" customWidth="1"/>
    <x:col min="9" max="9" width="42" hidden="0" customWidth="1"/>
    <x:col min="10" max="10" width="23" hidden="0" customWidth="1"/>
    <x:col min="11" max="11" width="14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6" customHeight="1">
      <x:c r="A2" s="4" t="str">
        <x:v>Реестр обращений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6" customHeight="1">
      <x:c r="A3" s="5" t="str">
        <x:v>Демонстрационный проект. Все обращения и исполнители вымышлены.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6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6" customHeight="1">
      <x:c r="A5" s="3" t="str">
        <x:v>Контроль на</x:v>
      </x:c>
      <x:c r="B5" s="7" t="d">
        <x:v>2026-10-28T12:00:00.000Z</x:v>
      </x:c>
      <x:c r="C5" s="3"/>
      <x:c r="D5" s="3" t="str">
        <x:v>Время без часового пояса. Для работы обновите дату и время в B5.</x:v>
      </x:c>
      <x:c r="E5" s="3"/>
      <x:c r="F5" s="3"/>
      <x:c r="G5" s="3"/>
      <x:c r="H5" s="3"/>
      <x:c r="I5" s="3"/>
      <x:c r="J5" s="3"/>
      <x:c r="K5" s="3"/>
    </x:row>
    <x:row r="6" ht="26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6" customHeight="1">
      <x:c r="A7" s="3" t="str">
        <x:v>Всего обращений</x:v>
      </x:c>
      <x:c r="B7" s="9" t="n">
        <x:f>COUNTA(A12:A500)</x:f>
        <x:v>12</x:v>
      </x:c>
      <x:c r="C7" s="3"/>
      <x:c r="D7" s="3" t="str">
        <x:v>Решено</x:v>
      </x:c>
      <x:c r="E7" s="9" t="n">
        <x:f>COUNTIF(F12:F500,"Решено")</x:f>
        <x:v>3</x:v>
      </x:c>
      <x:c r="F7" s="3"/>
      <x:c r="G7" s="3"/>
      <x:c r="H7" s="3" t="str">
        <x:v>Просрочено</x:v>
      </x:c>
      <x:c r="I7" s="9" t="n">
        <x:f>COUNTIF(J12:J500,"Просрочено")</x:f>
        <x:v>1</x:v>
      </x:c>
      <x:c r="J7" s="3"/>
      <x:c r="K7" s="3"/>
    </x:row>
    <x:row r="8" ht="26" customHeight="1">
      <x:c r="A8" s="3" t="str">
        <x:v>В работе</x:v>
      </x:c>
      <x:c r="B8" s="9" t="n">
        <x:f>COUNTIF(F12:F500,"В работе")</x:f>
        <x:v>4</x:v>
      </x:c>
      <x:c r="C8" s="3"/>
      <x:c r="D8" s="3" t="str">
        <x:v>Ждём клиента</x:v>
      </x:c>
      <x:c r="E8" s="9" t="n">
        <x:f>COUNTIF(F12:F500,"Ждём клиента")</x:f>
        <x:v>2</x:v>
      </x:c>
      <x:c r="F8" s="3"/>
      <x:c r="G8" s="3"/>
      <x:c r="H8" s="3" t="str">
        <x:v>Срок в течение суток</x:v>
      </x:c>
      <x:c r="I8" s="9" t="n">
        <x:f>COUNTIF(J12:J500,"В течение суток")</x:f>
        <x:v>5</x:v>
      </x:c>
      <x:c r="J8" s="3"/>
      <x:c r="K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 ht="26" customHeight="1">
      <x:c r="A10" s="5" t="str">
        <x:v>Жёлтый фон: поля для ввода. Серый фон: расчёт. Фильтр в заголовках таблицы.</x:v>
      </x:c>
      <x:c r="B10" s="5"/>
      <x:c r="C10" s="5"/>
      <x:c r="D10" s="5"/>
      <x:c r="E10" s="5"/>
      <x:c r="F10" s="5"/>
      <x:c r="G10" s="5"/>
      <x:c r="H10" s="5"/>
      <x:c r="I10" s="5"/>
      <x:c r="J10" s="5"/>
      <x:c r="K10" s="5"/>
    </x:row>
    <x:row r="11" ht="38" customHeight="1">
      <x:c r="A11" s="14" t="str">
        <x:v>ID</x:v>
      </x:c>
      <x:c r="B11" s="14" t="str">
        <x:v>Поступило</x:v>
      </x:c>
      <x:c r="C11" s="14" t="str">
        <x:v>Канал</x:v>
      </x:c>
      <x:c r="D11" s="14" t="str">
        <x:v>Тема обращения</x:v>
      </x:c>
      <x:c r="E11" s="14" t="str">
        <x:v>Приоритет</x:v>
      </x:c>
      <x:c r="F11" s="14" t="str">
        <x:v>Статус</x:v>
      </x:c>
      <x:c r="G11" s="14" t="str">
        <x:v>Исполнитель</x:v>
      </x:c>
      <x:c r="H11" s="14" t="str">
        <x:v>Следующий срок</x:v>
      </x:c>
      <x:c r="I11" s="14" t="str">
        <x:v>Следующее действие</x:v>
      </x:c>
      <x:c r="J11" s="14" t="str">
        <x:v>Контроль срока</x:v>
      </x:c>
      <x:c r="K11" s="14" t="str">
        <x:v>Часов до срока</x:v>
      </x:c>
    </x:row>
    <x:row r="12" ht="48" customHeight="1">
      <x:c r="A12" s="23" t="str">
        <x:v>DEMO-01</x:v>
      </x:c>
      <x:c r="B12" s="20" t="d">
        <x:v>2026-10-27T09:00:00.000Z</x:v>
      </x:c>
      <x:c r="C12" s="24" t="str">
        <x:v>Почта</x:v>
      </x:c>
      <x:c r="D12" s="24" t="str">
        <x:v>Уточнение состава заказа</x:v>
      </x:c>
      <x:c r="E12" s="24" t="str">
        <x:v>Обычный</x:v>
      </x:c>
      <x:c r="F12" s="24" t="str">
        <x:v>В работе</x:v>
      </x:c>
      <x:c r="G12" s="24" t="str">
        <x:v>Группа А</x:v>
      </x:c>
      <x:c r="H12" s="25" t="d">
        <x:v>2026-10-28T15:00:00.000Z</x:v>
      </x:c>
      <x:c r="I12" s="24" t="str">
        <x:v>Сверить комплектацию</x:v>
      </x:c>
      <x:c r="J12" s="21" t="str">
        <x:f>IF(A12="","",IF(F12="","Нет статуса",IF(F12="Решено","Закрыто",IF(H12="","Нет срока",IF(H12&lt;$B$5,"Просрочено",IF(H12&lt;=$B$5+1,"В течение суток","По плану"))))))</x:f>
        <x:v>В течение суток</x:v>
      </x:c>
      <x:c r="K12" s="22" t="n">
        <x:f>IF(A12="","",IF(F12="Решено","",IF(H12="","Нет срока",(H12-$B$5)*24)))</x:f>
        <x:v>3</x:v>
      </x:c>
    </x:row>
    <x:row r="13" ht="48" customHeight="1">
      <x:c r="A13" s="23" t="str">
        <x:v>DEMO-02</x:v>
      </x:c>
      <x:c r="B13" s="20" t="d">
        <x:v>2026-10-27T10:30:00.000Z</x:v>
      </x:c>
      <x:c r="C13" s="24" t="str">
        <x:v>Чат</x:v>
      </x:c>
      <x:c r="D13" s="24" t="str">
        <x:v>Не открывается инструкция</x:v>
      </x:c>
      <x:c r="E13" s="24" t="str">
        <x:v>Высокий</x:v>
      </x:c>
      <x:c r="F13" s="24" t="str">
        <x:v>В работе</x:v>
      </x:c>
      <x:c r="G13" s="24" t="str">
        <x:v>Группа Б</x:v>
      </x:c>
      <x:c r="H13" s="25" t="d">
        <x:v>2026-10-28T10:00:00.000Z</x:v>
      </x:c>
      <x:c r="I13" s="24" t="str">
        <x:v>Проверить ссылку и выслать файл</x:v>
      </x:c>
      <x:c r="J13" s="21" t="str">
        <x:f>IF(A13="","",IF(F13="","Нет статуса",IF(F13="Решено","Закрыто",IF(H13="","Нет срока",IF(H13&lt;$B$5,"Просрочено",IF(H13&lt;=$B$5+1,"В течение суток","По плану"))))))</x:f>
        <x:v>Просрочено</x:v>
      </x:c>
      <x:c r="K13" s="22" t="n">
        <x:f>IF(A13="","",IF(F13="Решено","",IF(H13="","Нет срока",(H13-$B$5)*24)))</x:f>
        <x:v>-2.0000000000582077</x:v>
      </x:c>
    </x:row>
    <x:row r="14" ht="48" customHeight="1">
      <x:c r="A14" s="23" t="str">
        <x:v>DEMO-03</x:v>
      </x:c>
      <x:c r="B14" s="20" t="d">
        <x:v>2026-10-27T11:10:00.000Z</x:v>
      </x:c>
      <x:c r="C14" s="24" t="str">
        <x:v>Форма</x:v>
      </x:c>
      <x:c r="D14" s="24" t="str">
        <x:v>Изменение адреса доставки</x:v>
      </x:c>
      <x:c r="E14" s="24" t="str">
        <x:v>Обычный</x:v>
      </x:c>
      <x:c r="F14" s="24" t="str">
        <x:v>Ждём клиента</x:v>
      </x:c>
      <x:c r="G14" s="24" t="str">
        <x:v>Группа А</x:v>
      </x:c>
      <x:c r="H14" s="25" t="d">
        <x:v>2026-10-29T11:00:00.000Z</x:v>
      </x:c>
      <x:c r="I14" s="24" t="str">
        <x:v>Получить новый адрес</x:v>
      </x:c>
      <x:c r="J14" s="21" t="str">
        <x:f>IF(A14="","",IF(F14="","Нет статуса",IF(F14="Решено","Закрыто",IF(H14="","Нет срока",IF(H14&lt;$B$5,"Просрочено",IF(H14&lt;=$B$5+1,"В течение суток","По плану"))))))</x:f>
        <x:v>В течение суток</x:v>
      </x:c>
      <x:c r="K14" s="22" t="n">
        <x:f>IF(A14="","",IF(F14="Решено","",IF(H14="","Нет срока",(H14-$B$5)*24)))</x:f>
        <x:v>23.000000000058208</x:v>
      </x:c>
    </x:row>
    <x:row r="15" ht="48" customHeight="1">
      <x:c r="A15" s="23" t="str">
        <x:v>DEMO-04</x:v>
      </x:c>
      <x:c r="B15" s="20" t="d">
        <x:v>2026-10-27T12:20:00.000Z</x:v>
      </x:c>
      <x:c r="C15" s="24" t="str">
        <x:v>Почта</x:v>
      </x:c>
      <x:c r="D15" s="24" t="str">
        <x:v>Запрос закрывающих документов</x:v>
      </x:c>
      <x:c r="E15" s="24" t="str">
        <x:v>Обычный</x:v>
      </x:c>
      <x:c r="F15" s="24" t="str">
        <x:v>Решено</x:v>
      </x:c>
      <x:c r="G15" s="24" t="str">
        <x:v>Группа Б</x:v>
      </x:c>
      <x:c r="H15" s="25" t="d">
        <x:v>2026-10-27T17:00:00.000Z</x:v>
      </x:c>
      <x:c r="I15" s="24" t="str">
        <x:v>Документы отправлены</x:v>
      </x:c>
      <x:c r="J15" s="21" t="str">
        <x:f>IF(A15="","",IF(F15="","Нет статуса",IF(F15="Решено","Закрыто",IF(H15="","Нет срока",IF(H15&lt;$B$5,"Просрочено",IF(H15&lt;=$B$5+1,"В течение суток","По плану"))))))</x:f>
        <x:v>Закрыто</x:v>
      </x:c>
      <x:c r="K15" s="22" t="str">
        <x:f>IF(A15="","",IF(F15="Решено","",IF(H15="","Нет срока",(H15-$B$5)*24)))</x:f>
      </x:c>
    </x:row>
    <x:row r="16" ht="48" customHeight="1">
      <x:c r="A16" s="23" t="str">
        <x:v>DEMO-05</x:v>
      </x:c>
      <x:c r="B16" s="20" t="d">
        <x:v>2026-10-27T15:00:00.000Z</x:v>
      </x:c>
      <x:c r="C16" s="24" t="str">
        <x:v>Чат</x:v>
      </x:c>
      <x:c r="D16" s="24" t="str">
        <x:v>Статус отправки</x:v>
      </x:c>
      <x:c r="E16" s="24" t="str">
        <x:v>Обычный</x:v>
      </x:c>
      <x:c r="F16" s="24" t="str">
        <x:v>Решено</x:v>
      </x:c>
      <x:c r="G16" s="24" t="str">
        <x:v>Группа А</x:v>
      </x:c>
      <x:c r="H16" s="25" t="d">
        <x:v>2026-10-28T11:00:00.000Z</x:v>
      </x:c>
      <x:c r="I16" s="24" t="str">
        <x:v>Номер отправления передан</x:v>
      </x:c>
      <x:c r="J16" s="21" t="str">
        <x:f>IF(A16="","",IF(F16="","Нет статуса",IF(F16="Решено","Закрыто",IF(H16="","Нет срока",IF(H16&lt;$B$5,"Просрочено",IF(H16&lt;=$B$5+1,"В течение суток","По плану"))))))</x:f>
        <x:v>Закрыто</x:v>
      </x:c>
      <x:c r="K16" s="22" t="str">
        <x:f>IF(A16="","",IF(F16="Решено","",IF(H16="","Нет срока",(H16-$B$5)*24)))</x:f>
      </x:c>
    </x:row>
    <x:row r="17" ht="48" customHeight="1">
      <x:c r="A17" s="23" t="str">
        <x:v>DEMO-06</x:v>
      </x:c>
      <x:c r="B17" s="20" t="d">
        <x:v>2026-10-28T08:15:00.000Z</x:v>
      </x:c>
      <x:c r="C17" s="24" t="str">
        <x:v>Форма</x:v>
      </x:c>
      <x:c r="D17" s="24" t="str">
        <x:v>Ошибка в личном кабинете</x:v>
      </x:c>
      <x:c r="E17" s="24" t="str">
        <x:v>Высокий</x:v>
      </x:c>
      <x:c r="F17" s="24" t="str">
        <x:v>В работе</x:v>
      </x:c>
      <x:c r="G17" s="24" t="str">
        <x:v>Группа Б</x:v>
      </x:c>
      <x:c r="H17" s="25" t="d">
        <x:v>2026-10-28T14:00:00.000Z</x:v>
      </x:c>
      <x:c r="I17" s="24" t="str">
        <x:v>Передать описание специалисту</x:v>
      </x:c>
      <x:c r="J17" s="21" t="str">
        <x:f>IF(A17="","",IF(F17="","Нет статуса",IF(F17="Решено","Закрыто",IF(H17="","Нет срока",IF(H17&lt;$B$5,"Просрочено",IF(H17&lt;=$B$5+1,"В течение суток","По плану"))))))</x:f>
        <x:v>В течение суток</x:v>
      </x:c>
      <x:c r="K17" s="22" t="n">
        <x:f>IF(A17="","",IF(F17="Решено","",IF(H17="","Нет срока",(H17-$B$5)*24)))</x:f>
        <x:v>2.0000000000582077</x:v>
      </x:c>
    </x:row>
    <x:row r="18" ht="48" customHeight="1">
      <x:c r="A18" s="23" t="str">
        <x:v>DEMO-07</x:v>
      </x:c>
      <x:c r="B18" s="20" t="d">
        <x:v>2026-10-28T08:40:00.000Z</x:v>
      </x:c>
      <x:c r="C18" s="24" t="str">
        <x:v>Почта</x:v>
      </x:c>
      <x:c r="D18" s="24" t="str">
        <x:v>Нужна консультация по тарифу</x:v>
      </x:c>
      <x:c r="E18" s="24" t="str">
        <x:v>Низкий</x:v>
      </x:c>
      <x:c r="F18" s="24" t="str">
        <x:v>Новое</x:v>
      </x:c>
      <x:c r="G18" s="24" t="str">
        <x:v>Группа А</x:v>
      </x:c>
      <x:c r="H18" s="25" t="d">
        <x:v>2026-10-30T12:00:00.000Z</x:v>
      </x:c>
      <x:c r="I18" s="24" t="str">
        <x:v>Подготовить сравнение условий</x:v>
      </x:c>
      <x:c r="J18" s="21" t="str">
        <x:f>IF(A18="","",IF(F18="","Нет статуса",IF(F18="Решено","Закрыто",IF(H18="","Нет срока",IF(H18&lt;$B$5,"Просрочено",IF(H18&lt;=$B$5+1,"В течение суток","По плану"))))))</x:f>
        <x:v>По плану</x:v>
      </x:c>
      <x:c r="K18" s="22" t="n">
        <x:f>IF(A18="","",IF(F18="Решено","",IF(H18="","Нет срока",(H18-$B$5)*24)))</x:f>
        <x:v>48</x:v>
      </x:c>
    </x:row>
    <x:row r="19" ht="48" customHeight="1">
      <x:c r="A19" s="23" t="str">
        <x:v>DEMO-08</x:v>
      </x:c>
      <x:c r="B19" s="20" t="d">
        <x:v>2026-10-28T09:04:59.999Z</x:v>
      </x:c>
      <x:c r="C19" s="24" t="str">
        <x:v>Чат</x:v>
      </x:c>
      <x:c r="D19" s="24" t="str">
        <x:v>Не пришло подтверждение</x:v>
      </x:c>
      <x:c r="E19" s="24" t="str">
        <x:v>Обычный</x:v>
      </x:c>
      <x:c r="F19" s="24" t="str">
        <x:v>Ждём клиента</x:v>
      </x:c>
      <x:c r="G19" s="24" t="str">
        <x:v>Группа Б</x:v>
      </x:c>
      <x:c r="H19" s="25" t="d">
        <x:v>2026-10-29T10:00:00.000Z</x:v>
      </x:c>
      <x:c r="I19" s="24" t="str">
        <x:v>Уточнить номер заказа</x:v>
      </x:c>
      <x:c r="J19" s="21" t="str">
        <x:f>IF(A19="","",IF(F19="","Нет статуса",IF(F19="Решено","Закрыто",IF(H19="","Нет срока",IF(H19&lt;$B$5,"Просрочено",IF(H19&lt;=$B$5+1,"В течение суток","По плану"))))))</x:f>
        <x:v>В течение суток</x:v>
      </x:c>
      <x:c r="K19" s="22" t="n">
        <x:f>IF(A19="","",IF(F19="Решено","",IF(H19="","Нет срока",(H19-$B$5)*24)))</x:f>
        <x:v>21.999999999941792</x:v>
      </x:c>
    </x:row>
    <x:row r="20" ht="48" customHeight="1">
      <x:c r="A20" s="23" t="str">
        <x:v>DEMO-09</x:v>
      </x:c>
      <x:c r="B20" s="20" t="d">
        <x:v>2026-10-28T09:30:00.000Z</x:v>
      </x:c>
      <x:c r="C20" s="24" t="str">
        <x:v>Форма</x:v>
      </x:c>
      <x:c r="D20" s="24" t="str">
        <x:v>Повторная отправка файла</x:v>
      </x:c>
      <x:c r="E20" s="24" t="str">
        <x:v>Обычный</x:v>
      </x:c>
      <x:c r="F20" s="24" t="str">
        <x:v>Решено</x:v>
      </x:c>
      <x:c r="G20" s="24" t="str">
        <x:v>Группа А</x:v>
      </x:c>
      <x:c r="H20" s="25" t="d">
        <x:v>2026-10-28T11:30:00.000Z</x:v>
      </x:c>
      <x:c r="I20" s="24" t="str">
        <x:v>Ссылка проверена и передана</x:v>
      </x:c>
      <x:c r="J20" s="21" t="str">
        <x:f>IF(A20="","",IF(F20="","Нет статуса",IF(F20="Решено","Закрыто",IF(H20="","Нет срока",IF(H20&lt;$B$5,"Просрочено",IF(H20&lt;=$B$5+1,"В течение суток","По плану"))))))</x:f>
        <x:v>Закрыто</x:v>
      </x:c>
      <x:c r="K20" s="22" t="str">
        <x:f>IF(A20="","",IF(F20="Решено","",IF(H20="","Нет срока",(H20-$B$5)*24)))</x:f>
      </x:c>
    </x:row>
    <x:row r="21" ht="48" customHeight="1">
      <x:c r="A21" s="23" t="str">
        <x:v>DEMO-10</x:v>
      </x:c>
      <x:c r="B21" s="20" t="d">
        <x:v>2026-10-28T10:00:00.000Z</x:v>
      </x:c>
      <x:c r="C21" s="24" t="str">
        <x:v>Почта</x:v>
      </x:c>
      <x:c r="D21" s="24" t="str">
        <x:v>Замена позиции в заказе</x:v>
      </x:c>
      <x:c r="E21" s="24" t="str">
        <x:v>Обычный</x:v>
      </x:c>
      <x:c r="F21" s="24" t="str">
        <x:v>В работе</x:v>
      </x:c>
      <x:c r="G21" s="24" t="str">
        <x:v>Группа Б</x:v>
      </x:c>
      <x:c r="H21" s="25" t="d">
        <x:v>2026-10-29T16:00:00.000Z</x:v>
      </x:c>
      <x:c r="I21" s="24" t="str">
        <x:v>Проверить доступность замены</x:v>
      </x:c>
      <x:c r="J21" s="21" t="str">
        <x:f>IF(A21="","",IF(F21="","Нет статуса",IF(F21="Решено","Закрыто",IF(H21="","Нет срока",IF(H21&lt;$B$5,"Просрочено",IF(H21&lt;=$B$5+1,"В течение суток","По плану"))))))</x:f>
        <x:v>По плану</x:v>
      </x:c>
      <x:c r="K21" s="22" t="n">
        <x:f>IF(A21="","",IF(F21="Решено","",IF(H21="","Нет срока",(H21-$B$5)*24)))</x:f>
        <x:v>27.999999999941792</x:v>
      </x:c>
    </x:row>
    <x:row r="22" ht="48" customHeight="1">
      <x:c r="A22" s="23" t="str">
        <x:v>DEMO-11</x:v>
      </x:c>
      <x:c r="B22" s="20" t="d">
        <x:v>2026-10-28T10:40:00.000Z</x:v>
      </x:c>
      <x:c r="C22" s="24" t="str">
        <x:v>Чат</x:v>
      </x:c>
      <x:c r="D22" s="24" t="str">
        <x:v>Проверка суммы в счёте</x:v>
      </x:c>
      <x:c r="E22" s="24" t="str">
        <x:v>Высокий</x:v>
      </x:c>
      <x:c r="F22" s="24" t="str">
        <x:v>Новое</x:v>
      </x:c>
      <x:c r="G22" s="24" t="str">
        <x:v>Группа А</x:v>
      </x:c>
      <x:c r="H22" s="25" t="d">
        <x:v>2026-10-28T17:00:00.000Z</x:v>
      </x:c>
      <x:c r="I22" s="24" t="str">
        <x:v>Сверить строки счёта</x:v>
      </x:c>
      <x:c r="J22" s="21" t="str">
        <x:f>IF(A22="","",IF(F22="","Нет статуса",IF(F22="Решено","Закрыто",IF(H22="","Нет срока",IF(H22&lt;$B$5,"Просрочено",IF(H22&lt;=$B$5+1,"В течение суток","По плану"))))))</x:f>
        <x:v>В течение суток</x:v>
      </x:c>
      <x:c r="K22" s="22" t="n">
        <x:f>IF(A22="","",IF(F22="Решено","",IF(H22="","Нет срока",(H22-$B$5)*24)))</x:f>
        <x:v>5.000000000058208</x:v>
      </x:c>
    </x:row>
    <x:row r="23" ht="48" customHeight="1">
      <x:c r="A23" s="23" t="str">
        <x:v>DEMO-12</x:v>
      </x:c>
      <x:c r="B23" s="20" t="d">
        <x:v>2026-10-28T11:19:59.999Z</x:v>
      </x:c>
      <x:c r="C23" s="24" t="str">
        <x:v>Форма</x:v>
      </x:c>
      <x:c r="D23" s="24" t="str">
        <x:v>Предложение по улучшению</x:v>
      </x:c>
      <x:c r="E23" s="24" t="str">
        <x:v>Низкий</x:v>
      </x:c>
      <x:c r="F23" s="24" t="str">
        <x:v>Новое</x:v>
      </x:c>
      <x:c r="G23" s="24" t="str">
        <x:v>Группа Б</x:v>
      </x:c>
      <x:c r="H23" s="25" t="d">
        <x:v>2026-10-30T18:00:00.000Z</x:v>
      </x:c>
      <x:c r="I23" s="24" t="str">
        <x:v>Зарегистрировать предложение</x:v>
      </x:c>
      <x:c r="J23" s="21" t="str">
        <x:f>IF(A23="","",IF(F23="","Нет статуса",IF(F23="Решено","Закрыто",IF(H23="","Нет срока",IF(H23&lt;$B$5,"Просрочено",IF(H23&lt;=$B$5+1,"В течение суток","По плану"))))))</x:f>
        <x:v>По плану</x:v>
      </x:c>
      <x:c r="K23" s="22" t="n">
        <x:f>IF(A23="","",IF(F23="Решено","",IF(H23="","Нет срока",(H23-$B$5)*24)))</x:f>
        <x:v>54</x:v>
      </x:c>
    </x:row>
    <x:row r="24" ht="26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6" customHeight="1">
      <x:c r="A25" s="26"/>
      <x:c r="B25" s="26"/>
      <x:c r="C25" s="26"/>
      <x:c r="D25" s="26" t="str">
        <x:v>Новая строка: добавьте её внутри таблицы, перенесите формулы J:K. Сводка учитывает строки 12-500.</x:v>
      </x:c>
      <x:c r="E25" s="26"/>
      <x:c r="F25" s="26"/>
      <x:c r="G25" s="26"/>
      <x:c r="H25" s="26"/>
      <x:c r="I25" s="26"/>
      <x:c r="J25" s="26"/>
      <x:c r="K25" s="26"/>
    </x:row>
    <x:row r="26" ht="26" customHeight="1">
      <x:c r="A26" s="26"/>
      <x:c r="B26" s="26"/>
      <x:c r="C26" s="26"/>
      <x:c r="D26" s="26" t="str">
        <x:v>«Решено» снимает контроль срока. Ожидание клиента сохраняет следующий срок проверки.</x:v>
      </x:c>
      <x:c r="E26" s="26"/>
      <x:c r="F26" s="26"/>
      <x:c r="G26" s="26"/>
      <x:c r="H26" s="26"/>
      <x:c r="I26" s="26"/>
      <x:c r="J26" s="26"/>
      <x:c r="K26" s="26"/>
    </x:row>
    <x:row r="27" ht="26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</x:sheetData>
  <x:conditionalFormatting sqref="J12:J500">
    <x:cfRule type="containsText" dxfId="0" priority="1" operator="containsText" text="Просрочено"/>
    <x:cfRule type="containsText" dxfId="1" priority="2" operator="containsText" text="В течение суток"/>
    <x:cfRule type="containsText" dxfId="2" priority="3" operator="containsText" text="Нет"/>
  </x:conditionalFormatting>
  <x:dataValidations count="4">
    <x:dataValidation type="list" sqref="E12:E500">
      <x:formula1>"Низкий,Обычный,Высокий"</x:formula1>
    </x:dataValidation>
    <x:dataValidation type="list" sqref="F12:F500">
      <x:formula1>"Новое,В работе,Ждём клиента,Решено"</x:formula1>
    </x:dataValidation>
    <x:dataValidation type="list" sqref="C12:C500">
      <x:formula1>"Почта,Чат,Форма"</x:formula1>
    </x:dataValidation>
    <x:dataValidation type="list" sqref="G12:G500">
      <x:formula1>"Группа А,Группа Б"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a6526c7c804495"/>
  </x:tableParts>
</x:worksheet>
</file>